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18-001, Student Assessments\RFS\"/>
    </mc:Choice>
  </mc:AlternateContent>
  <bookViews>
    <workbookView xWindow="0" yWindow="0" windowWidth="7350" windowHeight="5010"/>
  </bookViews>
  <sheets>
    <sheet name="Instructions" sheetId="1" r:id="rId1"/>
    <sheet name="Cost Proposal" sheetId="5" r:id="rId2"/>
  </sheets>
  <calcPr calcId="152511"/>
  <customWorkbookViews>
    <customWorkbookView name="sjudson - Personal View" guid="{06A6ED40-2185-4846-A111-2C49523043BF}" mergeInterval="0" personalView="1" maximized="1" xWindow="1" yWindow="1" windowWidth="1280" windowHeight="833" activeSheetId="2" showComments="commIndAndComment"/>
  </customWorkbookViews>
</workbook>
</file>

<file path=xl/calcChain.xml><?xml version="1.0" encoding="utf-8"?>
<calcChain xmlns="http://schemas.openxmlformats.org/spreadsheetml/2006/main">
  <c r="D26" i="5" l="1"/>
  <c r="D25" i="5"/>
  <c r="D27" i="5" l="1"/>
  <c r="D28" i="5"/>
  <c r="F51" i="5"/>
  <c r="E51" i="5"/>
  <c r="D51" i="5"/>
  <c r="E20" i="5" l="1"/>
  <c r="E19" i="5"/>
  <c r="E18" i="5"/>
  <c r="E17" i="5"/>
  <c r="E16" i="5"/>
  <c r="E15" i="5"/>
  <c r="E14" i="5"/>
  <c r="F64" i="5" l="1"/>
  <c r="E64" i="5"/>
  <c r="D64" i="5"/>
</calcChain>
</file>

<file path=xl/sharedStrings.xml><?xml version="1.0" encoding="utf-8"?>
<sst xmlns="http://schemas.openxmlformats.org/spreadsheetml/2006/main" count="122" uniqueCount="78">
  <si>
    <t xml:space="preserve">Respondent Name: </t>
  </si>
  <si>
    <t>Testing</t>
  </si>
  <si>
    <t>Scoring</t>
  </si>
  <si>
    <t>The IDOE prefers a cost proposal that includes a cost structure based on the number of assessments actually administered.</t>
  </si>
  <si>
    <t>The sum of all total figures must represent the Respondents total cost for the component.</t>
  </si>
  <si>
    <t>Additional costs will not be accepted by the Department.</t>
  </si>
  <si>
    <t xml:space="preserve">Respondents should insert their costs in the yellow cells.  </t>
  </si>
  <si>
    <t>Item Development and Content Review</t>
  </si>
  <si>
    <t xml:space="preserve">For purposes of planning and budget preparation, the IDOE expects the number of tests administered across the state to vary across schools.  </t>
  </si>
  <si>
    <t xml:space="preserve">Reporting </t>
  </si>
  <si>
    <t>Provide any additional pricing information on ways the State can realize additional savings through your company below, including multi-component award proposal:</t>
  </si>
  <si>
    <t>Grades</t>
  </si>
  <si>
    <t xml:space="preserve">Item Leasing                                                    </t>
  </si>
  <si>
    <t>The following counts are based on 2016-17 enrollment.</t>
  </si>
  <si>
    <t>Number of Students</t>
  </si>
  <si>
    <t>Respondent Cost Proposal (Fee per Assessment): ILEARN</t>
  </si>
  <si>
    <t>Respondent Cost Proposal (Fee per Assessment): IREAD-3</t>
  </si>
  <si>
    <t>2017-18</t>
  </si>
  <si>
    <t>2018-19</t>
  </si>
  <si>
    <t>Blueprint and item specifications</t>
  </si>
  <si>
    <t>New passage and item development</t>
  </si>
  <si>
    <t>Annual lease of items</t>
  </si>
  <si>
    <t>ILEARN Spring administration</t>
  </si>
  <si>
    <t>Technology</t>
  </si>
  <si>
    <t>Deployment of released items</t>
  </si>
  <si>
    <t>Deployment of practice test</t>
  </si>
  <si>
    <t>Deployment of test administration</t>
  </si>
  <si>
    <t>Recruitment of Indiana educators</t>
  </si>
  <si>
    <t>Scoring of Spring administration</t>
  </si>
  <si>
    <t xml:space="preserve">Technical Documentation </t>
  </si>
  <si>
    <t>Alignment Study</t>
  </si>
  <si>
    <t>School and corporation reporting</t>
  </si>
  <si>
    <t>Parent access to rescore and reporting site including images of student responses</t>
  </si>
  <si>
    <t>Marketing and Resources</t>
  </si>
  <si>
    <t>Educator resources for assessment literacy</t>
  </si>
  <si>
    <t>Educator resources ILEARN transition</t>
  </si>
  <si>
    <t>Spring administration</t>
  </si>
  <si>
    <t>Summer retest</t>
  </si>
  <si>
    <t>N/A</t>
  </si>
  <si>
    <t>Scoring of Summer administration</t>
  </si>
  <si>
    <t>2019-20</t>
  </si>
  <si>
    <t>(Initial 3-year Contract Period)</t>
  </si>
  <si>
    <t>IREAD-3 Summer Retest</t>
  </si>
  <si>
    <t>Total ILEARN &amp; IREAD-3 Assessment Fee (2017-18)</t>
  </si>
  <si>
    <t>Total ILEARN &amp; IREAD-3 Assessment Fee (2018-19)</t>
  </si>
  <si>
    <t>Total ILEARN &amp; IREAD-3 Assessment Fee (2019-20)</t>
  </si>
  <si>
    <t>estimate: 15,000</t>
  </si>
  <si>
    <t>estimate: 55,000 Per Content Area</t>
  </si>
  <si>
    <t>Total Fee Per Assessment</t>
  </si>
  <si>
    <t>Total Assessment Fee</t>
  </si>
  <si>
    <t>INSTRUCTIONS FOR 18-001, ILEARN &amp; IREAD-3</t>
  </si>
  <si>
    <t>3     (Math &amp; ELA)</t>
  </si>
  <si>
    <t>4     (Math, ELA, &amp; Science)</t>
  </si>
  <si>
    <t>5     (Math, ELA, &amp; Social Studies)</t>
  </si>
  <si>
    <t>6     (Math, ELA, &amp; Science)</t>
  </si>
  <si>
    <t>7     (Math &amp; ELA)</t>
  </si>
  <si>
    <t>8     (Math &amp; ELA)</t>
  </si>
  <si>
    <t>estimate: 89,159 Per Content Area</t>
  </si>
  <si>
    <t>estimate: 85,383 Per Content Area</t>
  </si>
  <si>
    <t>estimate: 84,284 Per Content Area</t>
  </si>
  <si>
    <t>estimate: 85,791 Per Content Area</t>
  </si>
  <si>
    <t>estimate: 83,981 Per Content Area</t>
  </si>
  <si>
    <t>estimate: 88,652 Per Content Area</t>
  </si>
  <si>
    <t>estimate: 84,813 Per Content Area</t>
  </si>
  <si>
    <t>Total Assessments</t>
  </si>
  <si>
    <r>
      <t xml:space="preserve">1.  Please populate </t>
    </r>
    <r>
      <rPr>
        <b/>
        <sz val="11"/>
        <rFont val="Garamond"/>
        <family val="1"/>
      </rPr>
      <t>ALL</t>
    </r>
    <r>
      <rPr>
        <sz val="11"/>
        <rFont val="Garamond"/>
        <family val="1"/>
      </rPr>
      <t xml:space="preserve"> cells shaded in </t>
    </r>
    <r>
      <rPr>
        <b/>
        <sz val="11"/>
        <rFont val="Garamond"/>
        <family val="1"/>
      </rPr>
      <t xml:space="preserve">YELLOW </t>
    </r>
    <r>
      <rPr>
        <sz val="11"/>
        <rFont val="Garamond"/>
        <family val="1"/>
      </rPr>
      <t xml:space="preserve">within the Cost Proposal tab.  Please do NOT alter the formatting of the cells or add caveats to your pricing or to the cells -- as this may potentially put your cost score at risk of disqualification.  The "Total Assessment Fee" figure  will be the sum on which your cost proposal will be evaluated, this amount will be automatically calculated based on the amounts entered in the previous cells. Please do not alter or enter any information on this tab.   </t>
    </r>
  </si>
  <si>
    <r>
      <t xml:space="preserve">2.  Respondents must provide pricing for all areas listed on the tab below (Cost Proposal).  </t>
    </r>
    <r>
      <rPr>
        <u/>
        <sz val="11"/>
        <rFont val="Garamond"/>
        <family val="1"/>
      </rPr>
      <t>The pricing requested will be for three years:  2018, 2019 and 2020.</t>
    </r>
  </si>
  <si>
    <r>
      <t xml:space="preserve">3.  Price provided must be </t>
    </r>
    <r>
      <rPr>
        <b/>
        <sz val="11"/>
        <rFont val="Garamond"/>
        <family val="1"/>
      </rPr>
      <t>ALL-INCLUSIVE,</t>
    </r>
    <r>
      <rPr>
        <sz val="11"/>
        <rFont val="Garamond"/>
        <family val="1"/>
      </rPr>
      <t xml:space="preserve"> including all costs associated with the purchase of these products.</t>
    </r>
  </si>
  <si>
    <t>ILEARN &amp; IREAD-3 Assessments</t>
  </si>
  <si>
    <t>ECA (English 10 ECA, Algebra 1 ECA, Biology ECA, and U.S. Government)</t>
  </si>
  <si>
    <t>Attachment D</t>
  </si>
  <si>
    <t>ILEARN Winter retest (graduation tests only)*</t>
  </si>
  <si>
    <t>ILEARN Summer retest (graduation tests only)*</t>
  </si>
  <si>
    <t>ILEARN ECA Winter Retest (Algebra I ECA &amp; English 10 ECA)*</t>
  </si>
  <si>
    <t>ILEARN ECA Summer Retest (Algebra I ECA &amp; English 10 ECA)*</t>
  </si>
  <si>
    <t>* State Board of Education Approval of Graduation Pathways will occur in Fall 2017.  An indication in this chart does not reflect a final determination of these pathways or retest opportunities.</t>
  </si>
  <si>
    <t xml:space="preserve">For M/W/VBE Subcontractor commitments, Respondents should use the Total Assessment Fee Amount (Cell D28) when figuring the commitment percentage. </t>
  </si>
  <si>
    <t>For all costs that Respondent lists in Rows 32-50, the Respondent should plan for and assume the quantities listed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</si>
</sst>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quot;$&quot;#,##0.00"/>
  </numFmts>
  <fonts count="15" x14ac:knownFonts="1">
    <font>
      <sz val="11"/>
      <color theme="1"/>
      <name val="Calibri"/>
      <family val="2"/>
      <scheme val="minor"/>
    </font>
    <font>
      <sz val="11"/>
      <color theme="1"/>
      <name val="Calibri"/>
      <family val="2"/>
      <scheme val="minor"/>
    </font>
    <font>
      <b/>
      <sz val="11"/>
      <name val="Garamond"/>
      <family val="1"/>
    </font>
    <font>
      <sz val="11"/>
      <name val="Garamond"/>
      <family val="1"/>
    </font>
    <font>
      <sz val="11"/>
      <color theme="1"/>
      <name val="Garamond"/>
      <family val="1"/>
    </font>
    <font>
      <b/>
      <sz val="11"/>
      <color theme="1"/>
      <name val="Garamond"/>
      <family val="1"/>
    </font>
    <font>
      <b/>
      <sz val="12"/>
      <name val="Garamond"/>
      <family val="1"/>
    </font>
    <font>
      <sz val="12"/>
      <color theme="1"/>
      <name val="Garamond"/>
      <family val="1"/>
    </font>
    <font>
      <b/>
      <sz val="12"/>
      <color theme="1"/>
      <name val="Garamond"/>
      <family val="1"/>
    </font>
    <font>
      <b/>
      <u/>
      <sz val="12"/>
      <name val="Garamond"/>
      <family val="1"/>
    </font>
    <font>
      <b/>
      <sz val="14"/>
      <name val="Garamond"/>
      <family val="1"/>
    </font>
    <font>
      <sz val="12"/>
      <name val="Garamond"/>
      <family val="1"/>
    </font>
    <font>
      <u/>
      <sz val="11"/>
      <name val="Garamond"/>
      <family val="1"/>
    </font>
    <font>
      <sz val="10"/>
      <name val="Garamond"/>
      <family val="1"/>
    </font>
    <font>
      <i/>
      <sz val="11"/>
      <name val="Garamond"/>
      <family val="1"/>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93">
    <xf numFmtId="0" fontId="0" fillId="0" borderId="0" xfId="0"/>
    <xf numFmtId="0" fontId="3" fillId="0" borderId="0" xfId="0" applyFont="1"/>
    <xf numFmtId="165" fontId="2" fillId="5" borderId="1" xfId="1" applyNumberFormat="1" applyFont="1" applyFill="1" applyBorder="1" applyAlignment="1" applyProtection="1">
      <alignment horizontal="center" vertical="center"/>
      <protection locked="0"/>
    </xf>
    <xf numFmtId="0" fontId="9" fillId="2" borderId="18" xfId="0" applyFont="1" applyFill="1" applyBorder="1" applyAlignment="1">
      <alignment horizontal="left" vertical="center" wrapText="1"/>
    </xf>
    <xf numFmtId="0" fontId="10" fillId="2" borderId="3" xfId="0" applyFont="1" applyFill="1" applyBorder="1" applyAlignment="1">
      <alignment horizontal="center" vertical="center"/>
    </xf>
    <xf numFmtId="0" fontId="11" fillId="2" borderId="0" xfId="0" applyFont="1" applyFill="1"/>
    <xf numFmtId="0" fontId="3" fillId="0" borderId="2" xfId="0" applyFont="1" applyBorder="1" applyAlignment="1">
      <alignment horizontal="left" vertical="center" wrapText="1"/>
    </xf>
    <xf numFmtId="0" fontId="9" fillId="2" borderId="0" xfId="0" applyFont="1" applyFill="1" applyBorder="1" applyAlignment="1">
      <alignment vertical="center" wrapText="1"/>
    </xf>
    <xf numFmtId="0" fontId="9" fillId="2" borderId="0" xfId="0" applyFont="1" applyFill="1" applyAlignment="1">
      <alignment vertical="center" wrapText="1"/>
    </xf>
    <xf numFmtId="0" fontId="6" fillId="2" borderId="0" xfId="0" applyFont="1" applyFill="1" applyAlignment="1">
      <alignment vertical="center" wrapText="1"/>
    </xf>
    <xf numFmtId="0" fontId="3" fillId="2" borderId="0" xfId="0" applyFont="1" applyFill="1" applyAlignment="1">
      <alignment vertical="center"/>
    </xf>
    <xf numFmtId="0" fontId="3" fillId="2" borderId="0" xfId="0" applyNumberFormat="1" applyFont="1" applyFill="1"/>
    <xf numFmtId="0" fontId="3" fillId="2" borderId="0" xfId="0" applyFont="1" applyFill="1"/>
    <xf numFmtId="0" fontId="13" fillId="2" borderId="0" xfId="0" applyFont="1" applyFill="1"/>
    <xf numFmtId="0" fontId="2" fillId="3" borderId="9" xfId="0" applyFont="1" applyFill="1" applyBorder="1" applyAlignment="1" applyProtection="1">
      <alignment horizontal="centerContinuous" vertical="center"/>
    </xf>
    <xf numFmtId="0" fontId="3" fillId="3" borderId="11" xfId="0" applyFont="1" applyFill="1" applyBorder="1" applyAlignment="1" applyProtection="1">
      <alignment horizontal="centerContinuous" vertical="center" wrapText="1"/>
    </xf>
    <xf numFmtId="0" fontId="3" fillId="3" borderId="10" xfId="0" applyFont="1" applyFill="1" applyBorder="1" applyAlignment="1" applyProtection="1">
      <alignment horizontal="centerContinuous" vertical="center"/>
    </xf>
    <xf numFmtId="0" fontId="3" fillId="0" borderId="0" xfId="0" applyFont="1" applyAlignment="1" applyProtection="1">
      <alignment vertical="center"/>
    </xf>
    <xf numFmtId="0" fontId="3" fillId="0" borderId="1"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1" xfId="0" applyFont="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3" fillId="0" borderId="1" xfId="0" applyFont="1" applyBorder="1" applyAlignment="1" applyProtection="1">
      <alignment horizontal="left" vertical="center" wrapText="1"/>
    </xf>
    <xf numFmtId="164" fontId="3" fillId="0" borderId="1" xfId="2" applyNumberFormat="1" applyFont="1" applyBorder="1" applyAlignment="1" applyProtection="1">
      <alignment horizontal="center" vertical="center" wrapText="1"/>
    </xf>
    <xf numFmtId="164" fontId="3" fillId="0" borderId="1" xfId="2" applyNumberFormat="1" applyFont="1" applyBorder="1" applyAlignment="1" applyProtection="1">
      <alignment horizontal="right" vertical="center" wrapText="1"/>
    </xf>
    <xf numFmtId="0" fontId="3" fillId="0" borderId="0" xfId="0" applyFont="1" applyAlignment="1" applyProtection="1">
      <alignment horizontal="right" vertical="center"/>
    </xf>
    <xf numFmtId="164" fontId="3" fillId="6" borderId="1" xfId="2" applyNumberFormat="1" applyFont="1" applyFill="1" applyBorder="1" applyAlignment="1" applyProtection="1">
      <alignment horizontal="center" vertical="center" wrapText="1"/>
    </xf>
    <xf numFmtId="165"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1" xfId="1" applyNumberFormat="1" applyFont="1" applyFill="1" applyBorder="1" applyAlignment="1" applyProtection="1">
      <alignment horizontal="center" vertical="center" wrapText="1"/>
    </xf>
    <xf numFmtId="165" fontId="2" fillId="0" borderId="12" xfId="1" applyNumberFormat="1" applyFont="1" applyFill="1" applyBorder="1" applyAlignment="1" applyProtection="1">
      <alignment horizontal="center" vertical="center" wrapText="1"/>
    </xf>
    <xf numFmtId="165" fontId="2" fillId="0" borderId="22" xfId="1" applyNumberFormat="1" applyFont="1" applyFill="1" applyBorder="1" applyAlignment="1" applyProtection="1">
      <alignment horizontal="center" vertical="center" wrapText="1"/>
    </xf>
    <xf numFmtId="0" fontId="2" fillId="3" borderId="1" xfId="0" applyFont="1" applyFill="1" applyBorder="1" applyAlignment="1" applyProtection="1">
      <alignment vertical="center"/>
    </xf>
    <xf numFmtId="0" fontId="2" fillId="3" borderId="1" xfId="0" applyFont="1" applyFill="1" applyBorder="1" applyAlignment="1" applyProtection="1">
      <alignment vertical="center" wrapText="1"/>
    </xf>
    <xf numFmtId="0" fontId="3" fillId="0" borderId="1" xfId="0" applyFont="1" applyBorder="1" applyAlignment="1" applyProtection="1">
      <alignment vertical="center" wrapText="1"/>
    </xf>
    <xf numFmtId="165" fontId="2" fillId="0" borderId="1" xfId="1"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wrapText="1"/>
    </xf>
    <xf numFmtId="165" fontId="6" fillId="0" borderId="1" xfId="0" applyNumberFormat="1" applyFont="1" applyFill="1" applyBorder="1" applyAlignment="1" applyProtection="1">
      <alignment horizontal="center" vertical="center"/>
    </xf>
    <xf numFmtId="165" fontId="6" fillId="0" borderId="1" xfId="1" applyNumberFormat="1" applyFont="1" applyFill="1" applyBorder="1" applyAlignment="1" applyProtection="1">
      <alignment horizontal="center" vertical="center"/>
    </xf>
    <xf numFmtId="0" fontId="2" fillId="3" borderId="1" xfId="0" applyFont="1" applyFill="1" applyBorder="1" applyAlignment="1" applyProtection="1">
      <alignment horizontal="centerContinuous" vertical="center"/>
    </xf>
    <xf numFmtId="0" fontId="2" fillId="3" borderId="1" xfId="0" applyFont="1" applyFill="1" applyBorder="1" applyAlignment="1" applyProtection="1">
      <alignment horizontal="centerContinuous" vertical="center" wrapText="1"/>
    </xf>
    <xf numFmtId="0" fontId="3" fillId="0" borderId="0" xfId="0" applyFont="1" applyAlignment="1" applyProtection="1">
      <alignment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44" fontId="3" fillId="0" borderId="0" xfId="1" applyFont="1" applyFill="1" applyBorder="1" applyAlignment="1" applyProtection="1">
      <alignment vertical="center"/>
    </xf>
    <xf numFmtId="0" fontId="3" fillId="0" borderId="19"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14" fillId="0" borderId="0" xfId="0" applyFont="1" applyAlignment="1" applyProtection="1">
      <alignment vertical="center"/>
    </xf>
    <xf numFmtId="0" fontId="11" fillId="5" borderId="1" xfId="0" applyFont="1" applyFill="1" applyBorder="1" applyAlignment="1" applyProtection="1">
      <alignment horizontal="center"/>
      <protection locked="0"/>
    </xf>
    <xf numFmtId="0" fontId="2" fillId="3" borderId="9"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0" borderId="9"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4" borderId="1"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164" fontId="3" fillId="0" borderId="9" xfId="2" applyNumberFormat="1" applyFont="1" applyFill="1" applyBorder="1" applyAlignment="1" applyProtection="1">
      <alignment horizontal="right" vertical="center" wrapText="1"/>
    </xf>
    <xf numFmtId="0" fontId="4" fillId="0" borderId="10" xfId="0" applyFont="1" applyBorder="1" applyAlignment="1" applyProtection="1">
      <alignment horizontal="right" vertical="center" wrapText="1"/>
    </xf>
    <xf numFmtId="0" fontId="3" fillId="0" borderId="12"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3" xfId="0" applyFont="1" applyBorder="1" applyAlignment="1" applyProtection="1">
      <alignment horizontal="center" vertical="center"/>
    </xf>
    <xf numFmtId="0" fontId="3" fillId="0" borderId="12"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4" fillId="0" borderId="11" xfId="0" applyFont="1" applyBorder="1" applyAlignment="1" applyProtection="1">
      <alignment vertical="center"/>
    </xf>
    <xf numFmtId="0" fontId="4" fillId="0" borderId="10" xfId="0" applyFont="1" applyBorder="1" applyAlignment="1" applyProtection="1">
      <alignment vertical="center"/>
    </xf>
    <xf numFmtId="0" fontId="3" fillId="4" borderId="1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3" fillId="0" borderId="0" xfId="0" applyFont="1" applyAlignment="1" applyProtection="1">
      <alignment vertical="center" wrapText="1"/>
    </xf>
    <xf numFmtId="0" fontId="3" fillId="5" borderId="4"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0" xfId="0" applyFont="1" applyFill="1" applyBorder="1" applyAlignment="1" applyProtection="1">
      <alignment horizontal="left" vertical="top" wrapText="1"/>
      <protection locked="0"/>
    </xf>
    <xf numFmtId="0" fontId="3" fillId="5" borderId="16"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3" fillId="5" borderId="8" xfId="0" applyFont="1" applyFill="1" applyBorder="1" applyAlignment="1" applyProtection="1">
      <alignment horizontal="left" vertical="top" wrapText="1"/>
      <protection locked="0"/>
    </xf>
    <xf numFmtId="0" fontId="3" fillId="5" borderId="17" xfId="0" applyFont="1" applyFill="1" applyBorder="1" applyAlignment="1" applyProtection="1">
      <alignment horizontal="left" vertical="top" wrapText="1"/>
      <protection locked="0"/>
    </xf>
    <xf numFmtId="0" fontId="3" fillId="0" borderId="13"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7" fillId="0" borderId="10" xfId="0" applyFont="1" applyBorder="1" applyAlignment="1" applyProtection="1">
      <alignment vertical="center" wrapText="1"/>
    </xf>
    <xf numFmtId="0" fontId="8" fillId="0" borderId="10" xfId="0" applyFont="1" applyBorder="1" applyAlignment="1" applyProtection="1">
      <alignment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tabSelected="1" workbookViewId="0">
      <selection activeCell="D1" sqref="D1:F1"/>
    </sheetView>
  </sheetViews>
  <sheetFormatPr defaultColWidth="9.140625" defaultRowHeight="15" x14ac:dyDescent="0.25"/>
  <cols>
    <col min="1" max="1" width="116.28515625" style="1" customWidth="1"/>
    <col min="2" max="2" width="2.85546875" style="1" customWidth="1"/>
    <col min="3" max="3" width="24.42578125" style="1" bestFit="1" customWidth="1"/>
    <col min="4" max="4" width="13.28515625" style="1" customWidth="1"/>
    <col min="5" max="16384" width="9.140625" style="1"/>
  </cols>
  <sheetData>
    <row r="1" spans="1:7" ht="19.5" thickBot="1" x14ac:dyDescent="0.3">
      <c r="A1" s="3" t="s">
        <v>50</v>
      </c>
      <c r="C1" s="4" t="s">
        <v>0</v>
      </c>
      <c r="D1" s="52"/>
      <c r="E1" s="52"/>
      <c r="F1" s="52"/>
      <c r="G1" s="5"/>
    </row>
    <row r="2" spans="1:7" ht="15.75" x14ac:dyDescent="0.25">
      <c r="A2" s="6" t="s">
        <v>70</v>
      </c>
      <c r="B2" s="7"/>
      <c r="C2" s="7"/>
      <c r="D2" s="7"/>
      <c r="E2" s="7"/>
      <c r="F2" s="7"/>
      <c r="G2" s="8"/>
    </row>
    <row r="3" spans="1:7" ht="72.75" customHeight="1" x14ac:dyDescent="0.25">
      <c r="A3" s="49" t="s">
        <v>65</v>
      </c>
      <c r="B3" s="7"/>
      <c r="C3" s="7"/>
      <c r="D3" s="7"/>
      <c r="E3" s="7"/>
      <c r="F3" s="7"/>
      <c r="G3" s="8"/>
    </row>
    <row r="4" spans="1:7" ht="37.5" customHeight="1" x14ac:dyDescent="0.25">
      <c r="A4" s="49" t="s">
        <v>66</v>
      </c>
      <c r="B4" s="7"/>
      <c r="C4" s="7"/>
      <c r="D4" s="7"/>
      <c r="E4" s="7"/>
      <c r="F4" s="7"/>
      <c r="G4" s="8"/>
    </row>
    <row r="5" spans="1:7" ht="21.75" customHeight="1" thickBot="1" x14ac:dyDescent="0.3">
      <c r="A5" s="50" t="s">
        <v>67</v>
      </c>
      <c r="B5" s="5"/>
      <c r="C5" s="5"/>
      <c r="D5" s="5"/>
      <c r="E5" s="5"/>
      <c r="F5" s="5"/>
      <c r="G5" s="9"/>
    </row>
    <row r="6" spans="1:7" ht="15.75" x14ac:dyDescent="0.25">
      <c r="A6" s="10"/>
      <c r="B6" s="5"/>
      <c r="C6" s="5"/>
      <c r="D6" s="5"/>
      <c r="E6" s="5"/>
      <c r="F6" s="5"/>
      <c r="G6" s="5"/>
    </row>
    <row r="7" spans="1:7" x14ac:dyDescent="0.25">
      <c r="A7" s="11"/>
      <c r="B7" s="12"/>
      <c r="C7" s="12"/>
      <c r="D7" s="12"/>
      <c r="E7" s="12"/>
      <c r="F7" s="12"/>
      <c r="G7" s="12"/>
    </row>
    <row r="8" spans="1:7" x14ac:dyDescent="0.25">
      <c r="A8" s="13"/>
      <c r="B8" s="13"/>
      <c r="C8" s="13"/>
      <c r="D8" s="13"/>
      <c r="E8" s="13"/>
      <c r="F8" s="13"/>
      <c r="G8" s="13"/>
    </row>
    <row r="9" spans="1:7" x14ac:dyDescent="0.25">
      <c r="A9" s="13"/>
      <c r="B9" s="13"/>
      <c r="C9" s="13"/>
      <c r="D9" s="13"/>
      <c r="E9" s="13"/>
      <c r="F9" s="13"/>
      <c r="G9" s="13"/>
    </row>
    <row r="10" spans="1:7" x14ac:dyDescent="0.25">
      <c r="A10" s="13"/>
      <c r="B10" s="13"/>
      <c r="C10" s="13"/>
      <c r="D10" s="13"/>
      <c r="E10" s="13"/>
      <c r="F10" s="13"/>
      <c r="G10" s="13"/>
    </row>
    <row r="11" spans="1:7" x14ac:dyDescent="0.25">
      <c r="A11" s="13"/>
      <c r="B11" s="13"/>
      <c r="C11" s="13"/>
      <c r="D11" s="13"/>
      <c r="E11" s="13"/>
      <c r="F11" s="13"/>
      <c r="G11" s="13"/>
    </row>
    <row r="12" spans="1:7" x14ac:dyDescent="0.25">
      <c r="A12" s="13"/>
      <c r="B12" s="13"/>
      <c r="C12" s="13"/>
      <c r="D12" s="13"/>
      <c r="E12" s="13"/>
      <c r="F12" s="13"/>
      <c r="G12" s="13"/>
    </row>
    <row r="13" spans="1:7" x14ac:dyDescent="0.25">
      <c r="A13" s="13"/>
      <c r="B13" s="13"/>
      <c r="C13" s="13"/>
      <c r="D13" s="13"/>
      <c r="E13" s="13"/>
      <c r="F13" s="13"/>
      <c r="G13" s="13"/>
    </row>
    <row r="14" spans="1:7" x14ac:dyDescent="0.25">
      <c r="A14" s="13"/>
      <c r="B14" s="13"/>
      <c r="C14" s="13"/>
      <c r="D14" s="13"/>
      <c r="E14" s="13"/>
      <c r="F14" s="13"/>
      <c r="G14" s="13"/>
    </row>
    <row r="15" spans="1:7" x14ac:dyDescent="0.25">
      <c r="A15" s="13"/>
      <c r="B15" s="13"/>
      <c r="C15" s="13"/>
      <c r="D15" s="13"/>
      <c r="E15" s="13"/>
      <c r="F15" s="13"/>
      <c r="G15" s="13"/>
    </row>
    <row r="16" spans="1:7" x14ac:dyDescent="0.25">
      <c r="A16" s="13"/>
      <c r="B16" s="13"/>
      <c r="C16" s="13"/>
      <c r="D16" s="13"/>
      <c r="E16" s="13"/>
      <c r="F16" s="13"/>
      <c r="G16" s="13"/>
    </row>
    <row r="17" spans="1:7" x14ac:dyDescent="0.25">
      <c r="A17" s="13"/>
      <c r="B17" s="13"/>
      <c r="C17" s="13"/>
      <c r="D17" s="13"/>
      <c r="E17" s="13"/>
      <c r="F17" s="13"/>
      <c r="G17" s="13"/>
    </row>
    <row r="18" spans="1:7" x14ac:dyDescent="0.25">
      <c r="A18" s="13"/>
      <c r="B18" s="13"/>
      <c r="C18" s="13"/>
      <c r="D18" s="13"/>
      <c r="E18" s="13"/>
      <c r="F18" s="13"/>
      <c r="G18" s="13"/>
    </row>
    <row r="19" spans="1:7" x14ac:dyDescent="0.25">
      <c r="A19" s="13"/>
      <c r="B19" s="13"/>
      <c r="C19" s="13"/>
      <c r="D19" s="13"/>
      <c r="E19" s="13"/>
      <c r="F19" s="13"/>
      <c r="G19" s="13"/>
    </row>
    <row r="20" spans="1:7" x14ac:dyDescent="0.25">
      <c r="A20" s="13"/>
      <c r="B20" s="13"/>
      <c r="C20" s="13"/>
      <c r="D20" s="13"/>
      <c r="E20" s="13"/>
      <c r="F20" s="13"/>
      <c r="G20" s="13"/>
    </row>
    <row r="21" spans="1:7" x14ac:dyDescent="0.25">
      <c r="A21" s="13"/>
      <c r="B21" s="13"/>
      <c r="C21" s="13"/>
      <c r="D21" s="13"/>
      <c r="E21" s="13"/>
      <c r="F21" s="13"/>
      <c r="G21" s="13"/>
    </row>
    <row r="22" spans="1:7" x14ac:dyDescent="0.25">
      <c r="A22" s="13"/>
      <c r="B22" s="13"/>
      <c r="C22" s="13"/>
      <c r="D22" s="13"/>
      <c r="E22" s="13"/>
      <c r="F22" s="13"/>
      <c r="G22" s="13"/>
    </row>
    <row r="23" spans="1:7" x14ac:dyDescent="0.25">
      <c r="A23" s="13"/>
      <c r="B23" s="13"/>
      <c r="C23" s="13"/>
      <c r="D23" s="13"/>
      <c r="E23" s="13"/>
      <c r="F23" s="13"/>
      <c r="G23" s="13"/>
    </row>
    <row r="24" spans="1:7" x14ac:dyDescent="0.25">
      <c r="A24" s="13"/>
      <c r="B24" s="13"/>
      <c r="C24" s="13"/>
      <c r="D24" s="13"/>
      <c r="E24" s="13"/>
      <c r="F24" s="13"/>
      <c r="G24" s="13"/>
    </row>
    <row r="25" spans="1:7" x14ac:dyDescent="0.25">
      <c r="A25" s="13"/>
      <c r="B25" s="13"/>
      <c r="C25" s="13"/>
      <c r="D25" s="13"/>
      <c r="E25" s="13"/>
      <c r="F25" s="13"/>
      <c r="G25" s="13"/>
    </row>
    <row r="26" spans="1:7" x14ac:dyDescent="0.25">
      <c r="A26" s="13"/>
      <c r="B26" s="13"/>
      <c r="C26" s="13"/>
      <c r="D26" s="13"/>
      <c r="E26" s="13"/>
      <c r="F26" s="13"/>
      <c r="G26" s="13"/>
    </row>
    <row r="27" spans="1:7" x14ac:dyDescent="0.25">
      <c r="A27" s="13"/>
      <c r="B27" s="13"/>
      <c r="C27" s="13"/>
      <c r="D27" s="13"/>
      <c r="E27" s="13"/>
      <c r="F27" s="13"/>
      <c r="G27" s="13"/>
    </row>
    <row r="28" spans="1:7" x14ac:dyDescent="0.25">
      <c r="A28" s="13"/>
      <c r="B28" s="13"/>
      <c r="C28" s="13"/>
      <c r="D28" s="13"/>
      <c r="E28" s="13"/>
      <c r="F28" s="13"/>
      <c r="G28" s="13"/>
    </row>
    <row r="29" spans="1:7" x14ac:dyDescent="0.25">
      <c r="A29" s="13"/>
      <c r="B29" s="13"/>
      <c r="C29" s="13"/>
      <c r="D29" s="13"/>
      <c r="E29" s="13"/>
      <c r="F29" s="13"/>
      <c r="G29" s="13"/>
    </row>
    <row r="30" spans="1:7" x14ac:dyDescent="0.25">
      <c r="A30" s="13"/>
      <c r="B30" s="13"/>
      <c r="C30" s="13"/>
      <c r="D30" s="13"/>
      <c r="E30" s="13"/>
      <c r="F30" s="13"/>
      <c r="G30" s="13"/>
    </row>
    <row r="31" spans="1:7" x14ac:dyDescent="0.25">
      <c r="A31" s="13"/>
      <c r="B31" s="13"/>
      <c r="C31" s="13"/>
      <c r="D31" s="13"/>
      <c r="E31" s="13"/>
      <c r="F31" s="13"/>
      <c r="G31" s="13"/>
    </row>
    <row r="32" spans="1:7" x14ac:dyDescent="0.25">
      <c r="A32" s="13"/>
      <c r="B32" s="13"/>
      <c r="C32" s="13"/>
      <c r="D32" s="13"/>
      <c r="E32" s="13"/>
      <c r="F32" s="13"/>
      <c r="G32" s="13"/>
    </row>
    <row r="33" spans="1:7" x14ac:dyDescent="0.25">
      <c r="A33" s="13"/>
      <c r="B33" s="13"/>
      <c r="C33" s="13"/>
      <c r="D33" s="13"/>
      <c r="E33" s="13"/>
      <c r="F33" s="13"/>
      <c r="G33" s="13"/>
    </row>
    <row r="34" spans="1:7" x14ac:dyDescent="0.25">
      <c r="A34" s="13"/>
      <c r="B34" s="13"/>
      <c r="C34" s="13"/>
      <c r="D34" s="13"/>
      <c r="E34" s="13"/>
      <c r="F34" s="13"/>
      <c r="G34" s="13"/>
    </row>
    <row r="35" spans="1:7" x14ac:dyDescent="0.25">
      <c r="A35" s="13"/>
      <c r="B35" s="13"/>
      <c r="C35" s="13"/>
      <c r="D35" s="13"/>
      <c r="E35" s="13"/>
      <c r="F35" s="13"/>
      <c r="G35" s="13"/>
    </row>
    <row r="36" spans="1:7" x14ac:dyDescent="0.25">
      <c r="A36" s="13"/>
      <c r="B36" s="13"/>
      <c r="C36" s="13"/>
      <c r="D36" s="13"/>
      <c r="E36" s="13"/>
      <c r="F36" s="13"/>
      <c r="G36" s="13"/>
    </row>
  </sheetData>
  <sheetProtection algorithmName="SHA-512" hashValue="CudAlsvzCpF1jaerfGI5vl21WPcHMOdCCyA/enLGxXipPu0MMu9Jeel3i5vfczgT9vD38YfvjGPvXmvgwhKM2w==" saltValue="zNcEvHFf4VbWf1aceZfnLA==" spinCount="100000" sheet="1" objects="1" scenarios="1"/>
  <customSheetViews>
    <customSheetView guid="{06A6ED40-2185-4846-A111-2C49523043BF}">
      <selection activeCell="A3" sqref="A3"/>
      <pageMargins left="0.7" right="0.7" top="0.75" bottom="0.75" header="0.3" footer="0.3"/>
    </customSheetView>
  </customSheetViews>
  <mergeCells count="1">
    <mergeCell ref="D1:F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F78"/>
  <sheetViews>
    <sheetView showGridLines="0" zoomScale="90" zoomScaleNormal="90" workbookViewId="0">
      <selection activeCell="D32" sqref="D32"/>
    </sheetView>
  </sheetViews>
  <sheetFormatPr defaultColWidth="9.140625" defaultRowHeight="15" x14ac:dyDescent="0.25"/>
  <cols>
    <col min="1" max="1" width="2.5703125" style="17" customWidth="1"/>
    <col min="2" max="2" width="63.85546875" style="17" customWidth="1"/>
    <col min="3" max="3" width="42.7109375" style="45" customWidth="1"/>
    <col min="4" max="6" width="28.5703125" style="17" customWidth="1"/>
    <col min="7" max="16384" width="9.140625" style="17"/>
  </cols>
  <sheetData>
    <row r="1" spans="2:5" x14ac:dyDescent="0.25">
      <c r="B1" s="14" t="s">
        <v>68</v>
      </c>
      <c r="C1" s="15"/>
      <c r="D1" s="16"/>
    </row>
    <row r="2" spans="2:5" x14ac:dyDescent="0.25">
      <c r="B2" s="53" t="s">
        <v>41</v>
      </c>
      <c r="C2" s="54"/>
      <c r="D2" s="55"/>
    </row>
    <row r="3" spans="2:5" ht="35.25" customHeight="1" x14ac:dyDescent="0.25">
      <c r="B3" s="56" t="s">
        <v>8</v>
      </c>
      <c r="C3" s="57"/>
      <c r="D3" s="58"/>
    </row>
    <row r="4" spans="2:5" x14ac:dyDescent="0.25">
      <c r="B4" s="56" t="s">
        <v>77</v>
      </c>
      <c r="C4" s="57"/>
      <c r="D4" s="58"/>
    </row>
    <row r="5" spans="2:5" ht="29.25" customHeight="1" x14ac:dyDescent="0.25">
      <c r="B5" s="56" t="s">
        <v>3</v>
      </c>
      <c r="C5" s="57"/>
      <c r="D5" s="58"/>
    </row>
    <row r="6" spans="2:5" ht="19.5" customHeight="1" x14ac:dyDescent="0.25">
      <c r="B6" s="18" t="s">
        <v>4</v>
      </c>
      <c r="C6" s="19"/>
      <c r="D6" s="20"/>
    </row>
    <row r="7" spans="2:5" ht="20.25" customHeight="1" x14ac:dyDescent="0.25">
      <c r="B7" s="21" t="s">
        <v>5</v>
      </c>
      <c r="C7" s="22"/>
      <c r="D7" s="20"/>
    </row>
    <row r="8" spans="2:5" ht="33" customHeight="1" x14ac:dyDescent="0.25">
      <c r="B8" s="56" t="s">
        <v>76</v>
      </c>
      <c r="C8" s="57"/>
      <c r="D8" s="58"/>
    </row>
    <row r="9" spans="2:5" ht="19.5" customHeight="1" x14ac:dyDescent="0.25">
      <c r="B9" s="21" t="s">
        <v>6</v>
      </c>
      <c r="C9" s="22"/>
      <c r="D9" s="20"/>
    </row>
    <row r="10" spans="2:5" x14ac:dyDescent="0.25">
      <c r="B10" s="51" t="s">
        <v>75</v>
      </c>
    </row>
    <row r="12" spans="2:5" ht="30" customHeight="1" x14ac:dyDescent="0.25">
      <c r="C12" s="60" t="s">
        <v>13</v>
      </c>
      <c r="D12" s="61"/>
    </row>
    <row r="13" spans="2:5" x14ac:dyDescent="0.25">
      <c r="B13" s="23" t="s">
        <v>11</v>
      </c>
      <c r="C13" s="60" t="s">
        <v>14</v>
      </c>
      <c r="D13" s="62"/>
      <c r="E13" s="24" t="s">
        <v>64</v>
      </c>
    </row>
    <row r="14" spans="2:5" x14ac:dyDescent="0.25">
      <c r="B14" s="25" t="s">
        <v>51</v>
      </c>
      <c r="C14" s="63" t="s">
        <v>57</v>
      </c>
      <c r="D14" s="64"/>
      <c r="E14" s="26">
        <f>89159*2</f>
        <v>178318</v>
      </c>
    </row>
    <row r="15" spans="2:5" x14ac:dyDescent="0.25">
      <c r="B15" s="25" t="s">
        <v>52</v>
      </c>
      <c r="C15" s="63" t="s">
        <v>63</v>
      </c>
      <c r="D15" s="64"/>
      <c r="E15" s="26">
        <f>84813*3</f>
        <v>254439</v>
      </c>
    </row>
    <row r="16" spans="2:5" x14ac:dyDescent="0.25">
      <c r="B16" s="25" t="s">
        <v>53</v>
      </c>
      <c r="C16" s="63" t="s">
        <v>58</v>
      </c>
      <c r="D16" s="64"/>
      <c r="E16" s="26">
        <f>85383*3</f>
        <v>256149</v>
      </c>
    </row>
    <row r="17" spans="2:6" x14ac:dyDescent="0.25">
      <c r="B17" s="25" t="s">
        <v>54</v>
      </c>
      <c r="C17" s="63" t="s">
        <v>59</v>
      </c>
      <c r="D17" s="64"/>
      <c r="E17" s="26">
        <f>84284*3</f>
        <v>252852</v>
      </c>
    </row>
    <row r="18" spans="2:6" x14ac:dyDescent="0.25">
      <c r="B18" s="25" t="s">
        <v>55</v>
      </c>
      <c r="C18" s="63" t="s">
        <v>60</v>
      </c>
      <c r="D18" s="64"/>
      <c r="E18" s="26">
        <f>85791*2</f>
        <v>171582</v>
      </c>
    </row>
    <row r="19" spans="2:6" x14ac:dyDescent="0.25">
      <c r="B19" s="25" t="s">
        <v>56</v>
      </c>
      <c r="C19" s="63" t="s">
        <v>61</v>
      </c>
      <c r="D19" s="64"/>
      <c r="E19" s="26">
        <f>83981*2</f>
        <v>167962</v>
      </c>
    </row>
    <row r="20" spans="2:6" s="28" customFormat="1" ht="15" customHeight="1" x14ac:dyDescent="0.25">
      <c r="B20" s="25" t="s">
        <v>69</v>
      </c>
      <c r="C20" s="63" t="s">
        <v>62</v>
      </c>
      <c r="D20" s="64"/>
      <c r="E20" s="27">
        <f>88652*4</f>
        <v>354608</v>
      </c>
    </row>
    <row r="21" spans="2:6" x14ac:dyDescent="0.25">
      <c r="B21" s="25" t="s">
        <v>42</v>
      </c>
      <c r="C21" s="63" t="s">
        <v>46</v>
      </c>
      <c r="D21" s="64"/>
      <c r="E21" s="29">
        <v>15000</v>
      </c>
      <c r="F21" s="30"/>
    </row>
    <row r="22" spans="2:6" ht="14.45" customHeight="1" x14ac:dyDescent="0.25">
      <c r="B22" s="25" t="s">
        <v>73</v>
      </c>
      <c r="C22" s="63" t="s">
        <v>47</v>
      </c>
      <c r="D22" s="64"/>
      <c r="E22" s="29">
        <v>110000</v>
      </c>
      <c r="F22" s="30"/>
    </row>
    <row r="23" spans="2:6" ht="14.45" customHeight="1" x14ac:dyDescent="0.25">
      <c r="B23" s="25" t="s">
        <v>74</v>
      </c>
      <c r="C23" s="63" t="s">
        <v>47</v>
      </c>
      <c r="D23" s="64"/>
      <c r="E23" s="29">
        <v>110000</v>
      </c>
      <c r="F23" s="30"/>
    </row>
    <row r="24" spans="2:6" x14ac:dyDescent="0.25">
      <c r="B24" s="31"/>
      <c r="C24" s="32"/>
      <c r="D24" s="32"/>
      <c r="E24" s="31"/>
      <c r="F24" s="30"/>
    </row>
    <row r="25" spans="2:6" x14ac:dyDescent="0.25">
      <c r="B25" s="59" t="s">
        <v>43</v>
      </c>
      <c r="C25" s="59"/>
      <c r="D25" s="33">
        <f>SUM(D32:D35,D39,D49:D50)*SUM(E14:E20)+SUM(D57)*SUM(E14:E20)</f>
        <v>0</v>
      </c>
    </row>
    <row r="26" spans="2:6" x14ac:dyDescent="0.25">
      <c r="B26" s="59" t="s">
        <v>44</v>
      </c>
      <c r="C26" s="59"/>
      <c r="D26" s="33">
        <f>SUM(E33,E35:E36,E39:E43,E46:E50)*SUM(E14:E20)+SUM(E55,E57:E60,E62:E63)*SUM(E14:E20)+SUM(E56)*SUM(E21)+SUM(E61)*SUM(E21)</f>
        <v>0</v>
      </c>
    </row>
    <row r="27" spans="2:6" ht="15.75" thickBot="1" x14ac:dyDescent="0.3">
      <c r="B27" s="76" t="s">
        <v>45</v>
      </c>
      <c r="C27" s="76"/>
      <c r="D27" s="34">
        <f>SUM(F33,F35:F36,F39:F43,F46:F50)*SUM(E14:E20)+SUM(F37)*SUM(E22)+SUM(F38)*SUM(E23)+SUM(F44)*SUM(E22)+SUM(F45)*SUM(E23)+SUM(F55,F57:F60,F62:F63)*SUM(E14:E20)+SUM(F56)*SUM(E21)+SUM(F61)*SUM(E21)</f>
        <v>0</v>
      </c>
    </row>
    <row r="28" spans="2:6" ht="22.5" customHeight="1" thickBot="1" x14ac:dyDescent="0.3">
      <c r="B28" s="77" t="s">
        <v>49</v>
      </c>
      <c r="C28" s="78"/>
      <c r="D28" s="35">
        <f>SUM(D25:D27)</f>
        <v>0</v>
      </c>
    </row>
    <row r="30" spans="2:6" x14ac:dyDescent="0.25">
      <c r="B30" s="53" t="s">
        <v>15</v>
      </c>
      <c r="C30" s="74"/>
      <c r="D30" s="74"/>
      <c r="E30" s="74"/>
      <c r="F30" s="75"/>
    </row>
    <row r="31" spans="2:6" x14ac:dyDescent="0.25">
      <c r="B31" s="36"/>
      <c r="C31" s="37"/>
      <c r="D31" s="24" t="s">
        <v>17</v>
      </c>
      <c r="E31" s="24" t="s">
        <v>18</v>
      </c>
      <c r="F31" s="24" t="s">
        <v>40</v>
      </c>
    </row>
    <row r="32" spans="2:6" x14ac:dyDescent="0.25">
      <c r="B32" s="65" t="s">
        <v>7</v>
      </c>
      <c r="C32" s="38" t="s">
        <v>19</v>
      </c>
      <c r="D32" s="2"/>
      <c r="E32" s="39" t="s">
        <v>38</v>
      </c>
      <c r="F32" s="39" t="s">
        <v>38</v>
      </c>
    </row>
    <row r="33" spans="2:6" x14ac:dyDescent="0.25">
      <c r="B33" s="66"/>
      <c r="C33" s="38" t="s">
        <v>20</v>
      </c>
      <c r="D33" s="2"/>
      <c r="E33" s="2"/>
      <c r="F33" s="2"/>
    </row>
    <row r="34" spans="2:6" x14ac:dyDescent="0.25">
      <c r="B34" s="67"/>
      <c r="C34" s="38" t="s">
        <v>30</v>
      </c>
      <c r="D34" s="2"/>
      <c r="E34" s="39" t="s">
        <v>38</v>
      </c>
      <c r="F34" s="39" t="s">
        <v>38</v>
      </c>
    </row>
    <row r="35" spans="2:6" x14ac:dyDescent="0.25">
      <c r="B35" s="40" t="s">
        <v>12</v>
      </c>
      <c r="C35" s="38" t="s">
        <v>21</v>
      </c>
      <c r="D35" s="2"/>
      <c r="E35" s="2"/>
      <c r="F35" s="2"/>
    </row>
    <row r="36" spans="2:6" x14ac:dyDescent="0.25">
      <c r="B36" s="68" t="s">
        <v>1</v>
      </c>
      <c r="C36" s="38" t="s">
        <v>22</v>
      </c>
      <c r="D36" s="39" t="s">
        <v>38</v>
      </c>
      <c r="E36" s="2"/>
      <c r="F36" s="2"/>
    </row>
    <row r="37" spans="2:6" x14ac:dyDescent="0.25">
      <c r="B37" s="69"/>
      <c r="C37" s="38" t="s">
        <v>71</v>
      </c>
      <c r="D37" s="39" t="s">
        <v>38</v>
      </c>
      <c r="E37" s="39" t="s">
        <v>38</v>
      </c>
      <c r="F37" s="2"/>
    </row>
    <row r="38" spans="2:6" x14ac:dyDescent="0.25">
      <c r="B38" s="70"/>
      <c r="C38" s="38" t="s">
        <v>72</v>
      </c>
      <c r="D38" s="39" t="s">
        <v>38</v>
      </c>
      <c r="E38" s="39" t="s">
        <v>38</v>
      </c>
      <c r="F38" s="2"/>
    </row>
    <row r="39" spans="2:6" x14ac:dyDescent="0.25">
      <c r="B39" s="68" t="s">
        <v>23</v>
      </c>
      <c r="C39" s="38" t="s">
        <v>24</v>
      </c>
      <c r="D39" s="2"/>
      <c r="E39" s="2"/>
      <c r="F39" s="2"/>
    </row>
    <row r="40" spans="2:6" x14ac:dyDescent="0.25">
      <c r="B40" s="69"/>
      <c r="C40" s="38" t="s">
        <v>25</v>
      </c>
      <c r="D40" s="39" t="s">
        <v>38</v>
      </c>
      <c r="E40" s="2"/>
      <c r="F40" s="2"/>
    </row>
    <row r="41" spans="2:6" x14ac:dyDescent="0.25">
      <c r="B41" s="70"/>
      <c r="C41" s="38" t="s">
        <v>26</v>
      </c>
      <c r="D41" s="39" t="s">
        <v>38</v>
      </c>
      <c r="E41" s="2"/>
      <c r="F41" s="2"/>
    </row>
    <row r="42" spans="2:6" x14ac:dyDescent="0.25">
      <c r="B42" s="73" t="s">
        <v>2</v>
      </c>
      <c r="C42" s="38" t="s">
        <v>27</v>
      </c>
      <c r="D42" s="39" t="s">
        <v>38</v>
      </c>
      <c r="E42" s="2"/>
      <c r="F42" s="2"/>
    </row>
    <row r="43" spans="2:6" x14ac:dyDescent="0.25">
      <c r="B43" s="73"/>
      <c r="C43" s="38" t="s">
        <v>28</v>
      </c>
      <c r="D43" s="39" t="s">
        <v>38</v>
      </c>
      <c r="E43" s="2"/>
      <c r="F43" s="2"/>
    </row>
    <row r="44" spans="2:6" x14ac:dyDescent="0.25">
      <c r="B44" s="73"/>
      <c r="C44" s="38" t="s">
        <v>71</v>
      </c>
      <c r="D44" s="39" t="s">
        <v>38</v>
      </c>
      <c r="E44" s="39" t="s">
        <v>38</v>
      </c>
      <c r="F44" s="2"/>
    </row>
    <row r="45" spans="2:6" x14ac:dyDescent="0.25">
      <c r="B45" s="73"/>
      <c r="C45" s="38" t="s">
        <v>72</v>
      </c>
      <c r="D45" s="39" t="s">
        <v>38</v>
      </c>
      <c r="E45" s="39" t="s">
        <v>38</v>
      </c>
      <c r="F45" s="2"/>
    </row>
    <row r="46" spans="2:6" ht="30" x14ac:dyDescent="0.25">
      <c r="B46" s="71" t="s">
        <v>9</v>
      </c>
      <c r="C46" s="38" t="s">
        <v>32</v>
      </c>
      <c r="D46" s="39" t="s">
        <v>38</v>
      </c>
      <c r="E46" s="2"/>
      <c r="F46" s="2"/>
    </row>
    <row r="47" spans="2:6" x14ac:dyDescent="0.25">
      <c r="B47" s="72"/>
      <c r="C47" s="38" t="s">
        <v>31</v>
      </c>
      <c r="D47" s="39" t="s">
        <v>38</v>
      </c>
      <c r="E47" s="2"/>
      <c r="F47" s="2"/>
    </row>
    <row r="48" spans="2:6" x14ac:dyDescent="0.25">
      <c r="B48" s="67"/>
      <c r="C48" s="38" t="s">
        <v>29</v>
      </c>
      <c r="D48" s="39" t="s">
        <v>38</v>
      </c>
      <c r="E48" s="2"/>
      <c r="F48" s="2"/>
    </row>
    <row r="49" spans="2:6" x14ac:dyDescent="0.25">
      <c r="B49" s="71" t="s">
        <v>33</v>
      </c>
      <c r="C49" s="38" t="s">
        <v>34</v>
      </c>
      <c r="D49" s="2"/>
      <c r="E49" s="2"/>
      <c r="F49" s="2"/>
    </row>
    <row r="50" spans="2:6" x14ac:dyDescent="0.25">
      <c r="B50" s="89"/>
      <c r="C50" s="38" t="s">
        <v>35</v>
      </c>
      <c r="D50" s="2"/>
      <c r="E50" s="2"/>
      <c r="F50" s="2"/>
    </row>
    <row r="51" spans="2:6" ht="27" customHeight="1" x14ac:dyDescent="0.25">
      <c r="B51" s="90" t="s">
        <v>48</v>
      </c>
      <c r="C51" s="91"/>
      <c r="D51" s="41">
        <f>SUM(D32:D35,D39,D49:D50)</f>
        <v>0</v>
      </c>
      <c r="E51" s="42">
        <f>SUM(E33,E35:E36,E39:E43,E46:E50)</f>
        <v>0</v>
      </c>
      <c r="F51" s="42">
        <f>SUM(F33,F35:F50)</f>
        <v>0</v>
      </c>
    </row>
    <row r="53" spans="2:6" x14ac:dyDescent="0.25">
      <c r="B53" s="43" t="s">
        <v>16</v>
      </c>
      <c r="C53" s="44"/>
      <c r="D53" s="43"/>
      <c r="E53" s="43"/>
      <c r="F53" s="43"/>
    </row>
    <row r="54" spans="2:6" x14ac:dyDescent="0.25">
      <c r="B54" s="36"/>
      <c r="C54" s="37"/>
      <c r="D54" s="24" t="s">
        <v>17</v>
      </c>
      <c r="E54" s="24" t="s">
        <v>18</v>
      </c>
      <c r="F54" s="24" t="s">
        <v>40</v>
      </c>
    </row>
    <row r="55" spans="2:6" x14ac:dyDescent="0.25">
      <c r="B55" s="65" t="s">
        <v>1</v>
      </c>
      <c r="C55" s="38" t="s">
        <v>36</v>
      </c>
      <c r="D55" s="39" t="s">
        <v>38</v>
      </c>
      <c r="E55" s="2"/>
      <c r="F55" s="2"/>
    </row>
    <row r="56" spans="2:6" x14ac:dyDescent="0.25">
      <c r="B56" s="89"/>
      <c r="C56" s="38" t="s">
        <v>37</v>
      </c>
      <c r="D56" s="39" t="s">
        <v>38</v>
      </c>
      <c r="E56" s="2"/>
      <c r="F56" s="2"/>
    </row>
    <row r="57" spans="2:6" x14ac:dyDescent="0.25">
      <c r="B57" s="68" t="s">
        <v>23</v>
      </c>
      <c r="C57" s="38" t="s">
        <v>24</v>
      </c>
      <c r="D57" s="2"/>
      <c r="E57" s="2"/>
      <c r="F57" s="2"/>
    </row>
    <row r="58" spans="2:6" x14ac:dyDescent="0.25">
      <c r="B58" s="69"/>
      <c r="C58" s="38" t="s">
        <v>25</v>
      </c>
      <c r="D58" s="39" t="s">
        <v>38</v>
      </c>
      <c r="E58" s="2"/>
      <c r="F58" s="2"/>
    </row>
    <row r="59" spans="2:6" x14ac:dyDescent="0.25">
      <c r="B59" s="70"/>
      <c r="C59" s="38" t="s">
        <v>26</v>
      </c>
      <c r="D59" s="39" t="s">
        <v>38</v>
      </c>
      <c r="E59" s="2"/>
      <c r="F59" s="2"/>
    </row>
    <row r="60" spans="2:6" x14ac:dyDescent="0.25">
      <c r="B60" s="73" t="s">
        <v>2</v>
      </c>
      <c r="C60" s="38" t="s">
        <v>28</v>
      </c>
      <c r="D60" s="39" t="s">
        <v>38</v>
      </c>
      <c r="E60" s="2"/>
      <c r="F60" s="2"/>
    </row>
    <row r="61" spans="2:6" x14ac:dyDescent="0.25">
      <c r="B61" s="73"/>
      <c r="C61" s="45" t="s">
        <v>39</v>
      </c>
      <c r="D61" s="39" t="s">
        <v>38</v>
      </c>
      <c r="E61" s="2"/>
      <c r="F61" s="2"/>
    </row>
    <row r="62" spans="2:6" x14ac:dyDescent="0.25">
      <c r="B62" s="71" t="s">
        <v>9</v>
      </c>
      <c r="C62" s="38" t="s">
        <v>31</v>
      </c>
      <c r="D62" s="39" t="s">
        <v>38</v>
      </c>
      <c r="E62" s="2"/>
      <c r="F62" s="2"/>
    </row>
    <row r="63" spans="2:6" x14ac:dyDescent="0.25">
      <c r="B63" s="67"/>
      <c r="C63" s="38" t="s">
        <v>29</v>
      </c>
      <c r="D63" s="39" t="s">
        <v>38</v>
      </c>
      <c r="E63" s="2"/>
      <c r="F63" s="2"/>
    </row>
    <row r="64" spans="2:6" ht="25.5" customHeight="1" x14ac:dyDescent="0.25">
      <c r="B64" s="90" t="s">
        <v>48</v>
      </c>
      <c r="C64" s="92"/>
      <c r="D64" s="41">
        <f>SUM(D57)</f>
        <v>0</v>
      </c>
      <c r="E64" s="42">
        <f>SUM(E55:E63)</f>
        <v>0</v>
      </c>
      <c r="F64" s="42">
        <f>SUM(F55:F63)</f>
        <v>0</v>
      </c>
    </row>
    <row r="65" spans="2:5" ht="13.15" customHeight="1" x14ac:dyDescent="0.25">
      <c r="B65" s="46"/>
      <c r="C65" s="47"/>
      <c r="D65" s="48"/>
      <c r="E65" s="48"/>
    </row>
    <row r="66" spans="2:5" ht="33" customHeight="1" x14ac:dyDescent="0.25">
      <c r="B66" s="79" t="s">
        <v>10</v>
      </c>
      <c r="C66" s="79"/>
      <c r="D66" s="79"/>
      <c r="E66" s="79"/>
    </row>
    <row r="67" spans="2:5" x14ac:dyDescent="0.25">
      <c r="B67" s="45"/>
      <c r="D67" s="45"/>
      <c r="E67" s="45"/>
    </row>
    <row r="68" spans="2:5" x14ac:dyDescent="0.25">
      <c r="B68" s="80"/>
      <c r="C68" s="81"/>
      <c r="D68" s="81"/>
      <c r="E68" s="82"/>
    </row>
    <row r="69" spans="2:5" x14ac:dyDescent="0.25">
      <c r="B69" s="83"/>
      <c r="C69" s="84"/>
      <c r="D69" s="84"/>
      <c r="E69" s="85"/>
    </row>
    <row r="70" spans="2:5" x14ac:dyDescent="0.25">
      <c r="B70" s="83"/>
      <c r="C70" s="84"/>
      <c r="D70" s="84"/>
      <c r="E70" s="85"/>
    </row>
    <row r="71" spans="2:5" x14ac:dyDescent="0.25">
      <c r="B71" s="83"/>
      <c r="C71" s="84"/>
      <c r="D71" s="84"/>
      <c r="E71" s="85"/>
    </row>
    <row r="72" spans="2:5" x14ac:dyDescent="0.25">
      <c r="B72" s="83"/>
      <c r="C72" s="84"/>
      <c r="D72" s="84"/>
      <c r="E72" s="85"/>
    </row>
    <row r="73" spans="2:5" x14ac:dyDescent="0.25">
      <c r="B73" s="83"/>
      <c r="C73" s="84"/>
      <c r="D73" s="84"/>
      <c r="E73" s="85"/>
    </row>
    <row r="74" spans="2:5" x14ac:dyDescent="0.25">
      <c r="B74" s="83"/>
      <c r="C74" s="84"/>
      <c r="D74" s="84"/>
      <c r="E74" s="85"/>
    </row>
    <row r="75" spans="2:5" x14ac:dyDescent="0.25">
      <c r="B75" s="83"/>
      <c r="C75" s="84"/>
      <c r="D75" s="84"/>
      <c r="E75" s="85"/>
    </row>
    <row r="76" spans="2:5" x14ac:dyDescent="0.25">
      <c r="B76" s="83"/>
      <c r="C76" s="84"/>
      <c r="D76" s="84"/>
      <c r="E76" s="85"/>
    </row>
    <row r="77" spans="2:5" x14ac:dyDescent="0.25">
      <c r="B77" s="83"/>
      <c r="C77" s="84"/>
      <c r="D77" s="84"/>
      <c r="E77" s="85"/>
    </row>
    <row r="78" spans="2:5" x14ac:dyDescent="0.25">
      <c r="B78" s="86"/>
      <c r="C78" s="87"/>
      <c r="D78" s="87"/>
      <c r="E78" s="88"/>
    </row>
  </sheetData>
  <sheetProtection algorithmName="SHA-512" hashValue="NuoKkza9xpovV2QduNpUqQOPaZM1sznu7SJuKA7iqtHngNvpMv0kYrREqeus3XlivxTPt4poQVsvjCQtAnXxAg==" saltValue="yI/+yRy3OU7hMaH7+/nbCg==" spinCount="100000" sheet="1" objects="1" scenarios="1"/>
  <mergeCells count="36">
    <mergeCell ref="B57:B59"/>
    <mergeCell ref="B62:B63"/>
    <mergeCell ref="B66:E66"/>
    <mergeCell ref="B68:E78"/>
    <mergeCell ref="B49:B50"/>
    <mergeCell ref="B55:B56"/>
    <mergeCell ref="B60:B61"/>
    <mergeCell ref="B51:C51"/>
    <mergeCell ref="B64:C64"/>
    <mergeCell ref="B5:D5"/>
    <mergeCell ref="B32:B34"/>
    <mergeCell ref="B39:B41"/>
    <mergeCell ref="B46:B48"/>
    <mergeCell ref="B42:B45"/>
    <mergeCell ref="B30:F30"/>
    <mergeCell ref="B27:C27"/>
    <mergeCell ref="B8:D8"/>
    <mergeCell ref="B36:B38"/>
    <mergeCell ref="C22:D22"/>
    <mergeCell ref="B28:C28"/>
    <mergeCell ref="B2:D2"/>
    <mergeCell ref="B3:D3"/>
    <mergeCell ref="B4:D4"/>
    <mergeCell ref="B26:C26"/>
    <mergeCell ref="B25:C25"/>
    <mergeCell ref="C12:D12"/>
    <mergeCell ref="C13:D13"/>
    <mergeCell ref="C14:D14"/>
    <mergeCell ref="C15:D15"/>
    <mergeCell ref="C16:D16"/>
    <mergeCell ref="C17:D17"/>
    <mergeCell ref="C18:D18"/>
    <mergeCell ref="C19:D19"/>
    <mergeCell ref="C21:D21"/>
    <mergeCell ref="C23:D23"/>
    <mergeCell ref="C20:D2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Proposal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Stroud</dc:creator>
  <cp:lastModifiedBy>eklinefelter</cp:lastModifiedBy>
  <cp:lastPrinted>2014-10-03T18:39:16Z</cp:lastPrinted>
  <dcterms:created xsi:type="dcterms:W3CDTF">2013-04-26T17:42:17Z</dcterms:created>
  <dcterms:modified xsi:type="dcterms:W3CDTF">2017-08-09T16:41:12Z</dcterms:modified>
</cp:coreProperties>
</file>